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<sst xmlns="http://schemas.openxmlformats.org/spreadsheetml/2006/main" count="257" uniqueCount="222">
  <si>
    <t xml:space="preserve">PERAK CORPORATION BERHAD </t>
  </si>
  <si>
    <t>(Company no. 210915-U)</t>
  </si>
  <si>
    <t>(Incorporated in Malaysia)</t>
  </si>
  <si>
    <t>31/12/2001</t>
  </si>
  <si>
    <t>31/12/2000</t>
  </si>
  <si>
    <t>Revenue</t>
  </si>
  <si>
    <t>RM'000</t>
  </si>
  <si>
    <t xml:space="preserve"> </t>
  </si>
  <si>
    <t>Short Term Borrowings</t>
  </si>
  <si>
    <t>(1 of 5)</t>
  </si>
  <si>
    <t>NOTES TO THE QUARTERLY REPORT - 31 DECEMBER 2001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</si>
  <si>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</si>
  <si>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</si>
  <si>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</si>
  <si>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audited financial statements for the financial year ended 31 December 2000.</t>
  </si>
  <si>
    <t>2.</t>
  </si>
  <si>
    <t>Exceptional Items</t>
  </si>
  <si>
    <t>There were no exceptional items for the financial year to date except for the following:</t>
  </si>
  <si>
    <t>Gain on the disposal of subsidiaries totalling RM8.8 million in the financial year ended 31 December 2001</t>
  </si>
  <si>
    <t>(see note 5, below).</t>
  </si>
  <si>
    <t>3.</t>
  </si>
  <si>
    <t>Extraordinary Items</t>
  </si>
  <si>
    <t>There were no extraordinary items for the financial year to date.</t>
  </si>
  <si>
    <t>4.</t>
  </si>
  <si>
    <t>Taxation</t>
  </si>
  <si>
    <t>Current</t>
  </si>
  <si>
    <t>year quarter</t>
  </si>
  <si>
    <t>year to date</t>
  </si>
  <si>
    <t>Current provision</t>
  </si>
  <si>
    <t>Taxation (over)/ underprovided in respect of prior years</t>
  </si>
  <si>
    <t>Transfer (to)/ from deferred taxation</t>
  </si>
  <si>
    <t>Despite certain expenses being disallowed for tax purposes and the losses incurred by certain subsidiaries,</t>
  </si>
  <si>
    <t xml:space="preserve">the effective tax rate on the Group's profit for the financial year is lower than the statutory tax rate principally </t>
  </si>
  <si>
    <t xml:space="preserve">due to the gain on the disposal of subsidiaries which is not taxable. </t>
  </si>
  <si>
    <t>5.</t>
  </si>
  <si>
    <t>Profits/ (Losses) on Sale of Unquoted Investments and/or Properties</t>
  </si>
  <si>
    <t xml:space="preserve">There were no profits/ (losses) made on any sale of unquoted investments  and/ or properties respectively </t>
  </si>
  <si>
    <t>for the financial year to date except for the following:</t>
  </si>
  <si>
    <t>Profit on disposal of parcel of  leasehold land</t>
  </si>
  <si>
    <t>and building by a subsidiary</t>
  </si>
  <si>
    <t>Profit on disposal of four parcels of  leasehold land</t>
  </si>
  <si>
    <t>and buildings by a subsidiary</t>
  </si>
  <si>
    <t>Profit on disposal of shares of a 65% subsidiary</t>
  </si>
  <si>
    <t>(see note 7(a), below)</t>
  </si>
  <si>
    <t>Profit on disposal of shares of a 100% subsidiary</t>
  </si>
  <si>
    <t>(see note 7(b), below)</t>
  </si>
  <si>
    <t>6.</t>
  </si>
  <si>
    <t>Purchase or Disposal of Quoted Securities</t>
  </si>
  <si>
    <t>(a) There were no purchase or disposal of quoted securities in the financial year to date.</t>
  </si>
  <si>
    <t>(2 of 5)</t>
  </si>
  <si>
    <t>(b) A summary of details in quoted securities as at 31 December 2001 is as follows:</t>
  </si>
  <si>
    <t>At cost</t>
  </si>
  <si>
    <t>At carrying value</t>
  </si>
  <si>
    <t>At market value</t>
  </si>
  <si>
    <t>7.</t>
  </si>
  <si>
    <t>Changes in the Composition of the Group</t>
  </si>
  <si>
    <t>There were no changes in the composition of the Group for the financial year to date including</t>
  </si>
  <si>
    <t>business combination, acquisition or disposal of subsidiaries  and long term investments, restructuring</t>
  </si>
  <si>
    <t>and discontinuing operations, except for the following:</t>
  </si>
  <si>
    <t>(a)</t>
  </si>
  <si>
    <t>A subsidiary under the Anakku Group of Companies which are ultimately owned by the Company has on</t>
  </si>
  <si>
    <t>24 May 2001 entered into a Sale and Purchase Agreement to dispose off its entire 65% interest in the</t>
  </si>
  <si>
    <t xml:space="preserve">issued and paid up capital in Consobiz Ventures Sdn Bhd ("Consobiz") to JM Permata Sdn Bhd for a cash </t>
  </si>
  <si>
    <t xml:space="preserve">consideration of RM2.3 million. The Share Sale Agreement has been completed and Consobiz has ceased </t>
  </si>
  <si>
    <t>to be a subsidiary of the Company (see note 5, above).</t>
  </si>
  <si>
    <t>(b)</t>
  </si>
  <si>
    <t>The Company has, via its wholly owned subsidiary, Taipan Merit Sdn Bhd, on 10 July, 2001 disposed off</t>
  </si>
  <si>
    <t>its entire interest in the issued and paid up capital of B.T. Engineering Sdn Bhd to Unity Rally Sdn Bhd</t>
  </si>
  <si>
    <t xml:space="preserve">for a total consideration of RM9.4 million. The disposal has been completed and B. T. Engineering Sdn Bhd </t>
  </si>
  <si>
    <t>together with its wholly owned subsidiaries, namely BT Realty Sdn Bhd and BTE Marketing &amp; Service Sdn Bhd</t>
  </si>
  <si>
    <t>have ceased to be subsidiaries of the Company (see note 5, above).</t>
  </si>
  <si>
    <t>(c )</t>
  </si>
  <si>
    <t xml:space="preserve">The Company has on 29 September 2001 subscribed for 2 ordinary shares of RM1.00 each fully paid in the </t>
  </si>
  <si>
    <t>share capital of Premium Meridian Sdn Bhd ("PM") at par for cash. The subscription of the 2 ordinary shares</t>
  </si>
  <si>
    <t>has resulted in PM becoming a wholly owned subsidiary of the Company.</t>
  </si>
  <si>
    <t>(d)</t>
  </si>
  <si>
    <t>Cash Hotel Sdn Bhd, a 61.16% subsidiary of Taipan Merit Sdn Bhd, which is ultimately owned by the Company,</t>
  </si>
  <si>
    <t xml:space="preserve">has on 15 November 2001 disposed off its entire 51% interest in the issued and paid up capital of </t>
  </si>
  <si>
    <t>Luceri-Cash Hotel Sdn Bhd ("Luceri") for a total consideration of RM1. Luceri has ceased to be a subsidiary</t>
  </si>
  <si>
    <t>of the Company.</t>
  </si>
  <si>
    <t>8.</t>
  </si>
  <si>
    <t>Status of Corporate Proposals</t>
  </si>
  <si>
    <t>There were no corporate proposals announced but not completed as at the latest practicable date</t>
  </si>
  <si>
    <t>and the date of this announcement.</t>
  </si>
  <si>
    <t>9.</t>
  </si>
  <si>
    <t>Issuances and Repayment of Debt and Equity Securities</t>
  </si>
  <si>
    <t>There were no issuance and repayment of debt securities, share buy-backs, share cancellations,</t>
  </si>
  <si>
    <t>shares held as treasury shares and resale of treasury shares for the financial year to date.</t>
  </si>
  <si>
    <t>10.</t>
  </si>
  <si>
    <t>Group Borrowings and Debt Securities</t>
  </si>
  <si>
    <t>As at</t>
  </si>
  <si>
    <t>Secured:</t>
  </si>
  <si>
    <t>Hire purchase and lease payables</t>
  </si>
  <si>
    <t xml:space="preserve"> (current portion - see Note 10(b) below)</t>
  </si>
  <si>
    <t>Bank overdrafts</t>
  </si>
  <si>
    <t>Trust receipts</t>
  </si>
  <si>
    <t xml:space="preserve">Term loans </t>
  </si>
  <si>
    <t>Term loans (current portion - see Note 10(b) below)</t>
  </si>
  <si>
    <t>Unsecured:</t>
  </si>
  <si>
    <t xml:space="preserve">Revolving credit </t>
  </si>
  <si>
    <t>(3 of 5)</t>
  </si>
  <si>
    <t>Long Term Borrowings</t>
  </si>
  <si>
    <t>Term loans (secured)</t>
  </si>
  <si>
    <t>Less:</t>
  </si>
  <si>
    <t>Repayments due within 12 months included in short term</t>
  </si>
  <si>
    <t>borrowings (see Note 10(a) above)</t>
  </si>
  <si>
    <t>( c)</t>
  </si>
  <si>
    <t>Currency</t>
  </si>
  <si>
    <t>None of the Group borrowings is denominated in foreign currency.</t>
  </si>
  <si>
    <t>11.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</si>
  <si>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</si>
  <si>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</si>
  <si>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</si>
  <si>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</si>
  <si>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*</t>
  </si>
  <si>
    <t xml:space="preserve">     of facilities granted to subsidiaries which were </t>
  </si>
  <si>
    <t xml:space="preserve">     disposed during the financial year </t>
  </si>
  <si>
    <t>Performance guarantee given to a third party</t>
  </si>
  <si>
    <t xml:space="preserve">   on behalf of a subsidiary which was</t>
  </si>
  <si>
    <t xml:space="preserve">   disposed during the financial year</t>
  </si>
  <si>
    <t xml:space="preserve">   on behalf of a subsidiary</t>
  </si>
  <si>
    <t>Guarantee given to a bank in respect of financial assistance</t>
  </si>
  <si>
    <t xml:space="preserve">   provided by a subsidiary to a third party (see note 22, below)</t>
  </si>
  <si>
    <t xml:space="preserve">   </t>
  </si>
  <si>
    <t xml:space="preserve">The Group is currently in the process of being released from the said guarantees, which shall be taken over </t>
  </si>
  <si>
    <t>by the new owners.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</si>
  <si>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</si>
  <si>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</si>
  <si>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</si>
  <si>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</si>
  <si>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</si>
  <si>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</si>
  <si>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</si>
  <si>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</si>
  <si>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 xml:space="preserve">A RPS dividend due in respect of the year end 31 December 2000 totalling RM4.3 million was paid to RPS </t>
  </si>
  <si>
    <t xml:space="preserve">holders by a subsidiary during the financial year. The Group's share of RM2.65 million has been </t>
  </si>
  <si>
    <t>adjusted for against the Group's retained earnings as at 31 December 2000.</t>
  </si>
  <si>
    <t>12.</t>
  </si>
  <si>
    <t>Off Balance Sheet Risk</t>
  </si>
  <si>
    <t>There were no financial instruments with Off Balance Sheet risk as at the latest practicable date.</t>
  </si>
  <si>
    <t>(4 of 5)</t>
  </si>
  <si>
    <t>13.</t>
  </si>
  <si>
    <t>Material Litigation</t>
  </si>
  <si>
    <t>There were no pending material litigation as at the latest practicable date.</t>
  </si>
  <si>
    <t>14.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</si>
  <si>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</si>
  <si>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</si>
  <si>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</si>
  <si>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</si>
  <si>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</si>
  <si>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</si>
  <si>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</si>
  <si>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12 months to 31 December 2001</t>
  </si>
  <si>
    <t>Manufacturing and consumer products</t>
  </si>
  <si>
    <t>Hotel and Tourism</t>
  </si>
  <si>
    <t>Infrastructure</t>
  </si>
  <si>
    <t>Township Development</t>
  </si>
  <si>
    <t>Management services and others</t>
  </si>
  <si>
    <t>Gain on disposal of a subsidiary</t>
  </si>
  <si>
    <t>Group's share of associated company's results</t>
  </si>
  <si>
    <t>Consolidation adjustments</t>
  </si>
  <si>
    <t xml:space="preserve"> The activities of the Group are wholly carried out in Malaysia.</t>
  </si>
  <si>
    <t>15.</t>
  </si>
  <si>
    <t>Comment on Financial Results (current quarter compared with the immediate preceding quarter)</t>
  </si>
  <si>
    <t>The Group made a profit before taxation of RM12.9 million for the quarter ended 31 December 2001</t>
  </si>
  <si>
    <t>16.</t>
  </si>
  <si>
    <t>Review of Performance of the Company and its Principal Subsidiaries</t>
  </si>
  <si>
    <t>For the financial year, the Group recorded a revenue of RM179.9  million and a profit before</t>
  </si>
  <si>
    <t>taxation of RM29.9 million. This is mainly due to the performance of the township development, consumer</t>
  </si>
  <si>
    <t>products and infrastructure segments, and gain on disposal of subsidiaries as disclosed under Note 2 above.</t>
  </si>
  <si>
    <t>In the opinion of the Directors, the results of the Group for the financial year have not been</t>
  </si>
  <si>
    <t>affected by any transaction or event of a material or unusual nature except for the gain on disposal</t>
  </si>
  <si>
    <t>of subsidiaries totalling RM8.8 million.</t>
  </si>
  <si>
    <t>17.</t>
  </si>
  <si>
    <t>Material Events Subsequent to the End of the Period Reported</t>
  </si>
  <si>
    <t>There were no material events subsequent to the end of the period reported on that have not been reflected</t>
  </si>
  <si>
    <t>in the financial statement for the said period, made up to the latest practicable date, except for the following:</t>
  </si>
  <si>
    <t>The Company has on 31 January, 2001 entered into a Heads of Agreement with Audrey International (M)</t>
  </si>
  <si>
    <t>Bhd ("AIMB") for the proposed disposal of the entire interest in the issued and paid up capital of its wholly</t>
  </si>
  <si>
    <t>owned subsidiary, Anakku Holdings Sdn Bhd ("AHSB") ("the Proposed Disposal") for a total consideration</t>
  </si>
  <si>
    <t>of RM50 million, which is to be satisfied by cash and shares of AIMB to be issued to the Company.</t>
  </si>
  <si>
    <t>Subject to the completion of a satisfactory due diligence to be performed by AIMB on AHSB and its subsidiaries,</t>
  </si>
  <si>
    <t>the two parties have agreed in principle that a definitive Sale and Purchase Agreement ("SPA") containing</t>
  </si>
  <si>
    <t>salient terms in the Heads of Agreement and such other terms and conditions shall be entered into between</t>
  </si>
  <si>
    <t xml:space="preserve">the Company and AIMB by 15 April 2002 or such extended period as may be mutually agreed upon between </t>
  </si>
  <si>
    <t>the two parties.</t>
  </si>
  <si>
    <t>Upon the completion of the Proposed Disposal as shall be determined by the definitive SPA to be signed,</t>
  </si>
  <si>
    <t>AHSB together with its subsidiaries shall cease to be the subsidiaries of the Company and AIMB shall</t>
  </si>
  <si>
    <t>become an associate of the Company.</t>
  </si>
  <si>
    <t>18.</t>
  </si>
  <si>
    <t>Seasonal or Cyclicality of Operations</t>
  </si>
  <si>
    <t>The Group's operations are not materially affected by seasonal or cyclicality factors. However, there is a</t>
  </si>
  <si>
    <t>compensating effect on its results due to the performance of the various segmental activities of the Group.</t>
  </si>
  <si>
    <t>(5 of 5)</t>
  </si>
  <si>
    <t>19.</t>
  </si>
  <si>
    <t>Current Year Prospects</t>
  </si>
  <si>
    <t xml:space="preserve">Barring any unforeseen circumstances, the directors expect the Group to maintain its performance (excluding  </t>
  </si>
  <si>
    <t>the exceptional gain on disposal of subsidiaries totalling RM8.8 million) for the financial year 2002.</t>
  </si>
  <si>
    <t>20.</t>
  </si>
  <si>
    <t>Profit Variation/Shortfall in the Profit Guarantee</t>
  </si>
  <si>
    <t>The Company did not issue any profit forecast during the financial year.</t>
  </si>
  <si>
    <t>21.</t>
  </si>
  <si>
    <t>Dividend</t>
  </si>
  <si>
    <t>The directors are pleased to recommend a final dividend for the shareholders approval at the forthcoming</t>
  </si>
  <si>
    <t>Annual General Meeting of 2 sen per share less 28% tax.</t>
  </si>
  <si>
    <t>The date payable and entitlement of dividends in respect of deposited securities shall be determined and</t>
  </si>
  <si>
    <t>announced at a later date.</t>
  </si>
  <si>
    <t>22.</t>
  </si>
  <si>
    <t>Provision of Financial Assistance</t>
  </si>
  <si>
    <t>During the current quarter, there was no financial assistance provided by the Company or its subsidiaries</t>
  </si>
  <si>
    <t>to persons to whom the provision of financial assistance is necessary to facilitate the ordinary course of</t>
  </si>
  <si>
    <t>business of the Company or its subsidiaries except for the following:</t>
  </si>
  <si>
    <t xml:space="preserve">A guarantee was given by a subsidiary to a bank in respect of an infrastructure contract being performed </t>
  </si>
  <si>
    <t>by a third party to facilitate the ordinary course of business of the subsidiary (see note 15, above).</t>
  </si>
  <si>
    <t>By Order of the Board</t>
  </si>
  <si>
    <t>Cheai Weng Hoong</t>
  </si>
  <si>
    <t>Company Secretary</t>
  </si>
  <si>
    <t>Ipoh</t>
  </si>
  <si>
    <t xml:space="preserve">the township development, consumer products and infrastructure segments.  </t>
  </si>
  <si>
    <t xml:space="preserve">as compared to the preceding quarter ended 30 September 2001 which made a profit before taxation of  </t>
  </si>
  <si>
    <t xml:space="preserve">RM10.6 million.  In the fourth quarter, the main contributors in terms of revenue and profit before taxation were </t>
  </si>
  <si>
    <t xml:space="preserve">Date: 27 February 2002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</si>
</sst>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15" applyNumberFormat="1" applyFont="1" applyFill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43" fontId="2" fillId="0" borderId="0" xfId="15" applyFont="1" applyFill="1" applyAlignment="1">
      <alignment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Dec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qtr2"/>
      <sheetName val="cpl-qtr3"/>
      <sheetName val="cpl-qtr4"/>
      <sheetName val="cpl-cumulative"/>
      <sheetName val="cpl-12m(b)"/>
      <sheetName val="var12m"/>
      <sheetName val="to &amp; pbt"/>
      <sheetName val="perform"/>
      <sheetName val="year-perf"/>
      <sheetName val="extra"/>
      <sheetName val="content"/>
      <sheetName val="cbs-dec2001"/>
      <sheetName val="cbs-MI"/>
      <sheetName val="review"/>
      <sheetName val="FASC"/>
      <sheetName val="cobs12.2000"/>
      <sheetName val="copl12.2000"/>
    </sheetNames>
    <sheetDataSet>
      <sheetData sheetId="2">
        <row r="112">
          <cell r="L112">
            <v>1399</v>
          </cell>
        </row>
      </sheetData>
      <sheetData sheetId="3">
        <row r="13">
          <cell r="L13">
            <v>3123</v>
          </cell>
        </row>
        <row r="14">
          <cell r="L14">
            <v>321</v>
          </cell>
        </row>
        <row r="15">
          <cell r="L15">
            <v>238</v>
          </cell>
        </row>
        <row r="22">
          <cell r="L22">
            <v>6443</v>
          </cell>
        </row>
        <row r="23">
          <cell r="L23">
            <v>321</v>
          </cell>
        </row>
        <row r="24">
          <cell r="L24">
            <v>238</v>
          </cell>
        </row>
        <row r="32">
          <cell r="L32">
            <v>530</v>
          </cell>
        </row>
        <row r="33">
          <cell r="L33">
            <v>3296</v>
          </cell>
        </row>
        <row r="35">
          <cell r="L35">
            <v>0</v>
          </cell>
        </row>
        <row r="39">
          <cell r="L39">
            <v>100345</v>
          </cell>
        </row>
        <row r="43">
          <cell r="L43">
            <v>3303</v>
          </cell>
        </row>
        <row r="48">
          <cell r="L48">
            <v>1383</v>
          </cell>
        </row>
        <row r="61">
          <cell r="L61">
            <v>8995</v>
          </cell>
        </row>
        <row r="63">
          <cell r="L63">
            <v>-3303</v>
          </cell>
        </row>
        <row r="66">
          <cell r="L66">
            <v>7845</v>
          </cell>
        </row>
        <row r="68">
          <cell r="L68">
            <v>14987</v>
          </cell>
        </row>
        <row r="70">
          <cell r="L70">
            <v>638</v>
          </cell>
        </row>
        <row r="75">
          <cell r="L75">
            <v>103391</v>
          </cell>
        </row>
        <row r="76">
          <cell r="L76">
            <v>16543</v>
          </cell>
        </row>
        <row r="77">
          <cell r="L77">
            <v>21368</v>
          </cell>
        </row>
        <row r="78">
          <cell r="L78">
            <v>36300</v>
          </cell>
        </row>
        <row r="79">
          <cell r="L79">
            <v>3919</v>
          </cell>
        </row>
        <row r="80">
          <cell r="L80">
            <v>-1692</v>
          </cell>
        </row>
        <row r="84">
          <cell r="L84">
            <v>6305</v>
          </cell>
        </row>
        <row r="85">
          <cell r="L85">
            <v>132</v>
          </cell>
        </row>
        <row r="86">
          <cell r="L86">
            <v>9071</v>
          </cell>
        </row>
        <row r="87">
          <cell r="L87">
            <v>7373</v>
          </cell>
        </row>
        <row r="88">
          <cell r="L88">
            <v>1653</v>
          </cell>
        </row>
        <row r="93">
          <cell r="L93">
            <v>67080</v>
          </cell>
        </row>
        <row r="94">
          <cell r="L94">
            <v>64310</v>
          </cell>
        </row>
        <row r="95">
          <cell r="L95">
            <v>164938</v>
          </cell>
        </row>
        <row r="96">
          <cell r="L96">
            <v>156675</v>
          </cell>
        </row>
        <row r="97">
          <cell r="L97">
            <v>468758</v>
          </cell>
        </row>
        <row r="98">
          <cell r="L98">
            <v>-295930</v>
          </cell>
        </row>
        <row r="99">
          <cell r="L99">
            <v>625831</v>
          </cell>
        </row>
      </sheetData>
      <sheetData sheetId="9">
        <row r="30">
          <cell r="O30">
            <v>8857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workbookViewId="0" topLeftCell="A1">
      <selection activeCell="A281" sqref="A1:M281"/>
    </sheetView>
  </sheetViews>
  <sheetFormatPr defaultColWidth="9.140625" defaultRowHeight="12.75"/>
  <cols>
    <col min="1" max="1" width="5.28125" style="2" customWidth="1"/>
    <col min="2" max="2" width="2.8515625" style="2" customWidth="1"/>
    <col min="3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1.28125" style="2" customWidth="1"/>
    <col min="13" max="13" width="5.140625" style="2" customWidth="1"/>
    <col min="14" max="16384" width="9.140625" style="2" customWidth="1"/>
  </cols>
  <sheetData>
    <row r="1" spans="1:12" ht="12.75">
      <c r="A1" s="1" t="s">
        <v>0</v>
      </c>
      <c r="L1" s="3"/>
    </row>
    <row r="2" spans="1:12" ht="12.75">
      <c r="A2" s="2" t="s">
        <v>1</v>
      </c>
      <c r="L2" s="4"/>
    </row>
    <row r="3" spans="1:12" ht="12">
      <c r="A3" s="2" t="s">
        <v>2</v>
      </c>
      <c r="H3" s="5"/>
      <c r="L3" s="6" t="s">
        <v>9</v>
      </c>
    </row>
    <row r="5" ht="12">
      <c r="A5" s="1" t="s">
        <v>10</v>
      </c>
    </row>
    <row r="6" ht="12">
      <c r="A6" s="7"/>
    </row>
    <row r="7" spans="1:3" ht="12">
      <c r="A7" s="8" t="s">
        <v>11</v>
      </c>
      <c r="C7" s="2" t="s">
        <v>12</v>
      </c>
    </row>
    <row r="8" spans="1:3" ht="12">
      <c r="A8" s="9"/>
      <c r="C8" s="2" t="s">
        <v>13</v>
      </c>
    </row>
    <row r="9" spans="1:3" ht="12">
      <c r="A9" s="9"/>
      <c r="C9" s="2" t="s">
        <v>14</v>
      </c>
    </row>
    <row r="10" ht="12">
      <c r="A10" s="9"/>
    </row>
    <row r="11" spans="1:3" ht="12">
      <c r="A11" s="8" t="s">
        <v>15</v>
      </c>
      <c r="B11" s="2" t="s">
        <v>7</v>
      </c>
      <c r="C11" s="2" t="s">
        <v>16</v>
      </c>
    </row>
    <row r="12" spans="1:3" ht="12">
      <c r="A12" s="9"/>
      <c r="C12" s="2" t="s">
        <v>17</v>
      </c>
    </row>
    <row r="13" ht="12">
      <c r="A13" s="9"/>
    </row>
    <row r="14" spans="1:3" ht="12">
      <c r="A14" s="9"/>
      <c r="C14" s="2" t="s">
        <v>18</v>
      </c>
    </row>
    <row r="15" spans="1:3" ht="12">
      <c r="A15" s="9"/>
      <c r="C15" s="2" t="s">
        <v>19</v>
      </c>
    </row>
    <row r="16" ht="12">
      <c r="A16" s="9"/>
    </row>
    <row r="17" spans="1:3" ht="12">
      <c r="A17" s="8" t="s">
        <v>20</v>
      </c>
      <c r="C17" s="2" t="s">
        <v>21</v>
      </c>
    </row>
    <row r="18" spans="1:3" ht="12">
      <c r="A18" s="9"/>
      <c r="C18" s="2" t="s">
        <v>22</v>
      </c>
    </row>
    <row r="19" ht="12">
      <c r="A19" s="9"/>
    </row>
    <row r="20" spans="1:12" ht="12">
      <c r="A20" s="8" t="s">
        <v>23</v>
      </c>
      <c r="C20" s="2" t="s">
        <v>24</v>
      </c>
      <c r="H20" s="10"/>
      <c r="I20" s="10"/>
      <c r="J20" s="10"/>
      <c r="K20" s="10"/>
      <c r="L20" s="10"/>
    </row>
    <row r="21" spans="1:12" ht="12">
      <c r="A21" s="8"/>
      <c r="H21" s="10" t="s">
        <v>25</v>
      </c>
      <c r="I21" s="10"/>
      <c r="J21" s="10" t="s">
        <v>25</v>
      </c>
      <c r="K21" s="10"/>
      <c r="L21" s="10"/>
    </row>
    <row r="22" spans="1:12" ht="12">
      <c r="A22" s="8"/>
      <c r="H22" s="10" t="s">
        <v>26</v>
      </c>
      <c r="I22" s="10"/>
      <c r="J22" s="10" t="s">
        <v>27</v>
      </c>
      <c r="K22" s="10"/>
      <c r="L22" s="10"/>
    </row>
    <row r="23" spans="1:12" ht="12">
      <c r="A23" s="8"/>
      <c r="H23" s="11" t="s">
        <v>3</v>
      </c>
      <c r="I23" s="10"/>
      <c r="J23" s="11" t="s">
        <v>3</v>
      </c>
      <c r="K23" s="10"/>
      <c r="L23" s="11"/>
    </row>
    <row r="24" spans="1:12" ht="12">
      <c r="A24" s="8"/>
      <c r="H24" s="12" t="s">
        <v>6</v>
      </c>
      <c r="I24" s="10"/>
      <c r="J24" s="12" t="s">
        <v>6</v>
      </c>
      <c r="K24" s="10"/>
      <c r="L24" s="12"/>
    </row>
    <row r="25" spans="1:10" ht="12">
      <c r="A25" s="8"/>
      <c r="J25" s="13"/>
    </row>
    <row r="26" spans="1:12" ht="12.75">
      <c r="A26" s="8"/>
      <c r="C26" s="2" t="s">
        <v>28</v>
      </c>
      <c r="H26" s="14">
        <f>'[1]notes-w'!L13</f>
        <v>3123</v>
      </c>
      <c r="J26" s="15">
        <f>'[1]notes-w'!L22</f>
        <v>6443</v>
      </c>
      <c r="L26"/>
    </row>
    <row r="27" spans="1:12" ht="12.75">
      <c r="A27" s="8"/>
      <c r="C27" s="2" t="s">
        <v>29</v>
      </c>
      <c r="H27" s="16">
        <f>'[1]notes-w'!L14</f>
        <v>321</v>
      </c>
      <c r="J27" s="17">
        <f>'[1]notes-w'!L23</f>
        <v>321</v>
      </c>
      <c r="L27"/>
    </row>
    <row r="28" spans="1:12" ht="12.75">
      <c r="A28" s="8"/>
      <c r="H28" s="14">
        <f>SUM(H26:H27)</f>
        <v>3444</v>
      </c>
      <c r="J28" s="15">
        <f>SUM(J26:J27)</f>
        <v>6764</v>
      </c>
      <c r="L28"/>
    </row>
    <row r="29" spans="1:12" ht="12.75">
      <c r="A29" s="8"/>
      <c r="C29" s="2" t="s">
        <v>30</v>
      </c>
      <c r="H29" s="14">
        <f>'[1]notes-w'!L15</f>
        <v>238</v>
      </c>
      <c r="J29" s="15">
        <f>'[1]notes-w'!L24</f>
        <v>238</v>
      </c>
      <c r="L29"/>
    </row>
    <row r="30" spans="1:12" ht="13.5" thickBot="1">
      <c r="A30" s="8"/>
      <c r="H30" s="18">
        <f>SUM(H28:H29)</f>
        <v>3682</v>
      </c>
      <c r="J30" s="19">
        <f>SUM(J28:J29)</f>
        <v>7002</v>
      </c>
      <c r="L30"/>
    </row>
    <row r="31" spans="1:12" ht="13.5" thickTop="1">
      <c r="A31" s="8"/>
      <c r="H31" s="20"/>
      <c r="J31" s="21"/>
      <c r="L31"/>
    </row>
    <row r="32" spans="1:12" ht="12.75">
      <c r="A32" s="8"/>
      <c r="C32" s="2" t="s">
        <v>31</v>
      </c>
      <c r="H32" s="20"/>
      <c r="J32" s="21"/>
      <c r="L32"/>
    </row>
    <row r="33" spans="1:12" ht="12.75">
      <c r="A33" s="8"/>
      <c r="C33" s="2" t="s">
        <v>32</v>
      </c>
      <c r="H33" s="20"/>
      <c r="J33" s="21"/>
      <c r="L33"/>
    </row>
    <row r="34" spans="1:12" ht="12.75">
      <c r="A34" s="8"/>
      <c r="C34" s="2" t="s">
        <v>33</v>
      </c>
      <c r="H34" s="20"/>
      <c r="J34" s="21"/>
      <c r="L34"/>
    </row>
    <row r="35" spans="1:12" ht="12.75">
      <c r="A35" s="8"/>
      <c r="H35" s="20"/>
      <c r="J35" s="21"/>
      <c r="L35"/>
    </row>
    <row r="36" spans="1:3" ht="12">
      <c r="A36" s="8" t="s">
        <v>34</v>
      </c>
      <c r="C36" s="2" t="s">
        <v>35</v>
      </c>
    </row>
    <row r="37" spans="1:3" ht="12">
      <c r="A37" s="9"/>
      <c r="C37" s="2" t="s">
        <v>36</v>
      </c>
    </row>
    <row r="38" spans="1:3" ht="12">
      <c r="A38" s="9"/>
      <c r="C38" s="2" t="s">
        <v>37</v>
      </c>
    </row>
    <row r="39" spans="1:11" ht="12">
      <c r="A39" s="9"/>
      <c r="H39" s="10" t="s">
        <v>25</v>
      </c>
      <c r="I39" s="10"/>
      <c r="J39" s="10" t="s">
        <v>25</v>
      </c>
      <c r="K39" s="10"/>
    </row>
    <row r="40" spans="1:11" ht="12">
      <c r="A40" s="9"/>
      <c r="H40" s="10" t="s">
        <v>26</v>
      </c>
      <c r="I40" s="10"/>
      <c r="J40" s="10" t="s">
        <v>27</v>
      </c>
      <c r="K40" s="10"/>
    </row>
    <row r="41" spans="1:11" ht="12">
      <c r="A41" s="9"/>
      <c r="H41" s="11" t="s">
        <v>3</v>
      </c>
      <c r="I41" s="10"/>
      <c r="J41" s="11" t="s">
        <v>3</v>
      </c>
      <c r="K41" s="10"/>
    </row>
    <row r="42" spans="1:11" ht="12">
      <c r="A42" s="9"/>
      <c r="H42" s="12" t="s">
        <v>6</v>
      </c>
      <c r="I42" s="10"/>
      <c r="J42" s="12" t="s">
        <v>6</v>
      </c>
      <c r="K42" s="10"/>
    </row>
    <row r="43" spans="1:11" ht="12">
      <c r="A43" s="9"/>
      <c r="H43" s="12"/>
      <c r="I43" s="10"/>
      <c r="J43" s="12"/>
      <c r="K43" s="10"/>
    </row>
    <row r="44" spans="1:11" ht="12">
      <c r="A44" s="9"/>
      <c r="C44" s="2" t="s">
        <v>38</v>
      </c>
      <c r="H44" s="22"/>
      <c r="I44" s="22"/>
      <c r="J44" s="22"/>
      <c r="K44" s="10"/>
    </row>
    <row r="45" spans="1:11" ht="12">
      <c r="A45" s="9"/>
      <c r="C45" s="2" t="s">
        <v>39</v>
      </c>
      <c r="H45" s="23">
        <v>0</v>
      </c>
      <c r="J45" s="22">
        <v>286</v>
      </c>
      <c r="K45" s="10"/>
    </row>
    <row r="46" spans="1:11" ht="12">
      <c r="A46" s="9"/>
      <c r="H46" s="22"/>
      <c r="J46" s="22"/>
      <c r="K46" s="10"/>
    </row>
    <row r="47" spans="1:11" ht="12">
      <c r="A47" s="9"/>
      <c r="C47" s="2" t="s">
        <v>40</v>
      </c>
      <c r="H47" s="22"/>
      <c r="J47" s="22"/>
      <c r="K47" s="10"/>
    </row>
    <row r="48" spans="1:11" ht="12">
      <c r="A48" s="9"/>
      <c r="C48" s="2" t="s">
        <v>41</v>
      </c>
      <c r="H48" s="23">
        <v>0</v>
      </c>
      <c r="J48" s="22">
        <v>824</v>
      </c>
      <c r="K48" s="10"/>
    </row>
    <row r="49" spans="1:11" ht="12">
      <c r="A49" s="9"/>
      <c r="H49" s="22"/>
      <c r="J49" s="22"/>
      <c r="K49" s="10"/>
    </row>
    <row r="50" spans="1:11" ht="12">
      <c r="A50" s="9"/>
      <c r="C50" s="2" t="s">
        <v>42</v>
      </c>
      <c r="H50" s="23">
        <v>0</v>
      </c>
      <c r="J50" s="22">
        <v>37</v>
      </c>
      <c r="K50" s="10"/>
    </row>
    <row r="51" spans="1:11" ht="12">
      <c r="A51" s="9"/>
      <c r="C51" s="2" t="s">
        <v>43</v>
      </c>
      <c r="H51" s="22"/>
      <c r="J51" s="22"/>
      <c r="K51" s="10"/>
    </row>
    <row r="52" spans="1:11" ht="12">
      <c r="A52" s="9"/>
      <c r="H52" s="22"/>
      <c r="J52" s="22"/>
      <c r="K52" s="10"/>
    </row>
    <row r="53" spans="1:11" ht="12">
      <c r="A53" s="9"/>
      <c r="C53" s="2" t="s">
        <v>44</v>
      </c>
      <c r="H53" s="20">
        <v>0</v>
      </c>
      <c r="J53" s="20">
        <v>8820</v>
      </c>
      <c r="K53" s="10"/>
    </row>
    <row r="54" spans="1:11" ht="12">
      <c r="A54" s="9"/>
      <c r="C54" s="2" t="s">
        <v>45</v>
      </c>
      <c r="H54" s="22"/>
      <c r="J54" s="22"/>
      <c r="K54" s="10"/>
    </row>
    <row r="55" spans="1:11" ht="12.75" thickBot="1">
      <c r="A55" s="9"/>
      <c r="H55" s="24">
        <f>SUM(H45:H53)</f>
        <v>0</v>
      </c>
      <c r="J55" s="18">
        <f>SUM(J45:J53)</f>
        <v>9967</v>
      </c>
      <c r="K55" s="10"/>
    </row>
    <row r="56" ht="12.75" thickTop="1">
      <c r="A56" s="9"/>
    </row>
    <row r="57" spans="1:3" ht="12">
      <c r="A57" s="8" t="s">
        <v>46</v>
      </c>
      <c r="C57" s="2" t="s">
        <v>47</v>
      </c>
    </row>
    <row r="58" spans="1:12" ht="12">
      <c r="A58" s="9"/>
      <c r="C58" s="2" t="s">
        <v>48</v>
      </c>
      <c r="J58" s="9"/>
      <c r="L58" s="9"/>
    </row>
    <row r="59" spans="1:12" ht="12">
      <c r="A59" s="9"/>
      <c r="J59" s="9"/>
      <c r="L59" s="9"/>
    </row>
    <row r="60" spans="1:12" ht="12.75">
      <c r="A60" s="9"/>
      <c r="J60" s="14"/>
      <c r="K60" s="14"/>
      <c r="L60"/>
    </row>
    <row r="61" spans="1:12" ht="12.75">
      <c r="A61" s="9"/>
      <c r="L61" s="3" t="s">
        <v>49</v>
      </c>
    </row>
    <row r="62" spans="1:12" ht="12.75">
      <c r="A62" s="9"/>
      <c r="C62" s="2" t="s">
        <v>50</v>
      </c>
      <c r="J62" s="14"/>
      <c r="K62" s="14"/>
      <c r="L62"/>
    </row>
    <row r="63" spans="1:12" ht="12.75">
      <c r="A63" s="9"/>
      <c r="J63" s="10" t="s">
        <v>6</v>
      </c>
      <c r="K63" s="14"/>
      <c r="L63"/>
    </row>
    <row r="64" spans="1:12" ht="12.75">
      <c r="A64" s="9"/>
      <c r="J64" s="14"/>
      <c r="K64" s="14"/>
      <c r="L64"/>
    </row>
    <row r="65" spans="1:12" ht="12.75">
      <c r="A65" s="9"/>
      <c r="G65" s="2" t="s">
        <v>51</v>
      </c>
      <c r="J65" s="14">
        <v>4623</v>
      </c>
      <c r="K65" s="14"/>
      <c r="L65"/>
    </row>
    <row r="66" spans="1:12" ht="12.75">
      <c r="A66" s="9"/>
      <c r="J66" s="14"/>
      <c r="K66" s="14"/>
      <c r="L66"/>
    </row>
    <row r="67" spans="1:12" ht="12.75">
      <c r="A67" s="9"/>
      <c r="G67" s="2" t="s">
        <v>52</v>
      </c>
      <c r="J67" s="14">
        <v>4623</v>
      </c>
      <c r="K67" s="14"/>
      <c r="L67"/>
    </row>
    <row r="68" spans="1:12" ht="12.75">
      <c r="A68" s="9"/>
      <c r="J68" s="14"/>
      <c r="K68" s="14"/>
      <c r="L68"/>
    </row>
    <row r="69" spans="1:12" ht="12.75">
      <c r="A69" s="9"/>
      <c r="G69" s="2" t="s">
        <v>53</v>
      </c>
      <c r="J69" s="26">
        <f>1849*2.26</f>
        <v>4178.74</v>
      </c>
      <c r="K69" s="14"/>
      <c r="L69"/>
    </row>
    <row r="70" spans="1:12" ht="12.75">
      <c r="A70" s="9"/>
      <c r="J70" s="26"/>
      <c r="K70" s="14"/>
      <c r="L70"/>
    </row>
    <row r="71" spans="1:3" ht="12">
      <c r="A71" s="8" t="s">
        <v>54</v>
      </c>
      <c r="C71" s="2" t="s">
        <v>55</v>
      </c>
    </row>
    <row r="72" spans="1:3" ht="12">
      <c r="A72" s="9"/>
      <c r="C72" s="2" t="s">
        <v>56</v>
      </c>
    </row>
    <row r="73" spans="1:3" ht="12">
      <c r="A73" s="9"/>
      <c r="C73" s="2" t="s">
        <v>57</v>
      </c>
    </row>
    <row r="74" spans="1:3" ht="12">
      <c r="A74" s="9"/>
      <c r="C74" s="2" t="s">
        <v>58</v>
      </c>
    </row>
    <row r="75" ht="12">
      <c r="A75" s="9"/>
    </row>
    <row r="76" spans="1:3" ht="12">
      <c r="A76" s="9"/>
      <c r="B76" s="2" t="s">
        <v>59</v>
      </c>
      <c r="C76" s="2" t="s">
        <v>60</v>
      </c>
    </row>
    <row r="77" spans="1:3" ht="12">
      <c r="A77" s="9"/>
      <c r="C77" s="2" t="s">
        <v>61</v>
      </c>
    </row>
    <row r="78" spans="1:3" ht="12">
      <c r="A78" s="9"/>
      <c r="C78" s="2" t="s">
        <v>62</v>
      </c>
    </row>
    <row r="79" spans="1:3" ht="12">
      <c r="A79" s="9"/>
      <c r="C79" s="2" t="s">
        <v>63</v>
      </c>
    </row>
    <row r="80" spans="1:3" ht="12">
      <c r="A80" s="9"/>
      <c r="C80" s="2" t="s">
        <v>64</v>
      </c>
    </row>
    <row r="81" ht="12">
      <c r="A81" s="9"/>
    </row>
    <row r="82" spans="1:3" ht="12">
      <c r="A82" s="9"/>
      <c r="B82" s="2" t="s">
        <v>65</v>
      </c>
      <c r="C82" s="2" t="s">
        <v>66</v>
      </c>
    </row>
    <row r="83" spans="1:3" ht="12">
      <c r="A83" s="9"/>
      <c r="C83" s="2" t="s">
        <v>67</v>
      </c>
    </row>
    <row r="84" spans="1:3" ht="12">
      <c r="A84" s="9"/>
      <c r="C84" s="2" t="s">
        <v>68</v>
      </c>
    </row>
    <row r="85" spans="1:3" ht="12">
      <c r="A85" s="9"/>
      <c r="C85" s="2" t="s">
        <v>69</v>
      </c>
    </row>
    <row r="86" spans="1:3" ht="12">
      <c r="A86" s="9"/>
      <c r="C86" s="2" t="s">
        <v>70</v>
      </c>
    </row>
    <row r="87" ht="12">
      <c r="A87" s="9"/>
    </row>
    <row r="88" spans="1:3" ht="12">
      <c r="A88" s="9"/>
      <c r="B88" s="2" t="s">
        <v>71</v>
      </c>
      <c r="C88" s="2" t="s">
        <v>72</v>
      </c>
    </row>
    <row r="89" spans="1:3" ht="12">
      <c r="A89" s="9"/>
      <c r="C89" s="2" t="s">
        <v>73</v>
      </c>
    </row>
    <row r="90" spans="1:3" ht="12">
      <c r="A90" s="9"/>
      <c r="C90" s="2" t="s">
        <v>74</v>
      </c>
    </row>
    <row r="91" ht="12">
      <c r="A91" s="9"/>
    </row>
    <row r="92" spans="1:3" ht="12">
      <c r="A92" s="9"/>
      <c r="B92" s="2" t="s">
        <v>75</v>
      </c>
      <c r="C92" s="2" t="s">
        <v>76</v>
      </c>
    </row>
    <row r="93" spans="1:3" ht="12">
      <c r="A93" s="9"/>
      <c r="C93" s="2" t="s">
        <v>77</v>
      </c>
    </row>
    <row r="94" spans="1:3" ht="12">
      <c r="A94" s="9"/>
      <c r="C94" s="2" t="s">
        <v>78</v>
      </c>
    </row>
    <row r="95" spans="1:3" ht="12">
      <c r="A95" s="9"/>
      <c r="C95" s="2" t="s">
        <v>79</v>
      </c>
    </row>
    <row r="96" ht="12">
      <c r="A96" s="9"/>
    </row>
    <row r="97" spans="1:3" ht="12">
      <c r="A97" s="8" t="s">
        <v>80</v>
      </c>
      <c r="C97" s="2" t="s">
        <v>81</v>
      </c>
    </row>
    <row r="98" spans="1:3" ht="12">
      <c r="A98" s="9"/>
      <c r="C98" s="2" t="s">
        <v>82</v>
      </c>
    </row>
    <row r="99" spans="1:3" ht="12">
      <c r="A99" s="9"/>
      <c r="C99" s="2" t="s">
        <v>83</v>
      </c>
    </row>
    <row r="100" ht="12">
      <c r="A100" s="9"/>
    </row>
    <row r="101" spans="1:3" ht="12">
      <c r="A101" s="8" t="s">
        <v>84</v>
      </c>
      <c r="C101" s="2" t="s">
        <v>85</v>
      </c>
    </row>
    <row r="102" spans="1:3" ht="12">
      <c r="A102" s="8"/>
      <c r="C102" s="2" t="s">
        <v>86</v>
      </c>
    </row>
    <row r="103" spans="1:3" ht="12">
      <c r="A103" s="8"/>
      <c r="C103" s="2" t="s">
        <v>87</v>
      </c>
    </row>
    <row r="104" spans="1:12" ht="12.75">
      <c r="A104" s="8"/>
      <c r="L104" s="3"/>
    </row>
    <row r="105" spans="1:3" ht="12">
      <c r="A105" s="8" t="s">
        <v>88</v>
      </c>
      <c r="C105" s="2" t="s">
        <v>89</v>
      </c>
    </row>
    <row r="106" spans="1:12" ht="12">
      <c r="A106" s="8"/>
      <c r="J106" s="10" t="s">
        <v>90</v>
      </c>
      <c r="K106" s="10"/>
      <c r="L106" s="10" t="s">
        <v>90</v>
      </c>
    </row>
    <row r="107" spans="1:12" ht="12">
      <c r="A107" s="8"/>
      <c r="J107" s="11" t="s">
        <v>3</v>
      </c>
      <c r="K107" s="10"/>
      <c r="L107" s="11" t="s">
        <v>4</v>
      </c>
    </row>
    <row r="108" spans="1:12" ht="12">
      <c r="A108" s="9"/>
      <c r="B108" s="2" t="s">
        <v>59</v>
      </c>
      <c r="C108" s="27" t="s">
        <v>8</v>
      </c>
      <c r="J108" s="10" t="s">
        <v>6</v>
      </c>
      <c r="K108" s="10"/>
      <c r="L108" s="10" t="s">
        <v>6</v>
      </c>
    </row>
    <row r="109" ht="12">
      <c r="A109" s="8"/>
    </row>
    <row r="110" spans="1:3" ht="12">
      <c r="A110" s="8"/>
      <c r="C110" s="2" t="s">
        <v>91</v>
      </c>
    </row>
    <row r="111" spans="1:12" ht="12">
      <c r="A111" s="8"/>
      <c r="D111" s="2" t="s">
        <v>92</v>
      </c>
      <c r="J111" s="28">
        <f>'[1]notes-w'!L32</f>
        <v>530</v>
      </c>
      <c r="K111" s="28"/>
      <c r="L111" s="29">
        <v>1399</v>
      </c>
    </row>
    <row r="112" spans="1:12" ht="12">
      <c r="A112" s="8"/>
      <c r="D112" s="2" t="s">
        <v>93</v>
      </c>
      <c r="J112" s="28"/>
      <c r="K112" s="28"/>
      <c r="L112" s="29"/>
    </row>
    <row r="113" spans="1:12" ht="12">
      <c r="A113" s="8"/>
      <c r="D113" s="2" t="s">
        <v>94</v>
      </c>
      <c r="J113" s="29">
        <f>'[1]notes-w'!L33</f>
        <v>3296</v>
      </c>
      <c r="K113" s="28"/>
      <c r="L113" s="29">
        <v>2892</v>
      </c>
    </row>
    <row r="114" spans="1:12" ht="12">
      <c r="A114" s="8"/>
      <c r="D114" s="2" t="s">
        <v>95</v>
      </c>
      <c r="J114" s="30">
        <f>'[1]notes-w'!L35</f>
        <v>0</v>
      </c>
      <c r="K114" s="28"/>
      <c r="L114" s="30">
        <f>5509+2432</f>
        <v>7941</v>
      </c>
    </row>
    <row r="115" spans="1:12" ht="12">
      <c r="A115" s="8"/>
      <c r="D115" s="2" t="s">
        <v>96</v>
      </c>
      <c r="J115" s="30">
        <v>0</v>
      </c>
      <c r="K115" s="28"/>
      <c r="L115" s="30">
        <v>2500</v>
      </c>
    </row>
    <row r="116" spans="1:12" ht="12">
      <c r="A116" s="8"/>
      <c r="D116" s="2" t="s">
        <v>97</v>
      </c>
      <c r="J116" s="31">
        <f>'[1]notes-w'!L43</f>
        <v>3303</v>
      </c>
      <c r="K116" s="28"/>
      <c r="L116" s="31">
        <v>6253</v>
      </c>
    </row>
    <row r="117" spans="1:12" ht="12">
      <c r="A117" s="8"/>
      <c r="J117" s="30">
        <f>SUM(J111:J116)</f>
        <v>7129</v>
      </c>
      <c r="K117" s="32"/>
      <c r="L117" s="30">
        <f>SUM(L111:L116)</f>
        <v>20985</v>
      </c>
    </row>
    <row r="118" spans="1:12" ht="12">
      <c r="A118" s="8"/>
      <c r="C118" s="2" t="s">
        <v>98</v>
      </c>
      <c r="J118" s="29"/>
      <c r="K118" s="28"/>
      <c r="L118" s="29"/>
    </row>
    <row r="119" spans="1:12" ht="12">
      <c r="A119" s="8"/>
      <c r="D119" s="2" t="s">
        <v>99</v>
      </c>
      <c r="J119" s="29">
        <f>'[1]notes-w'!L39</f>
        <v>100345</v>
      </c>
      <c r="K119" s="28"/>
      <c r="L119" s="29">
        <v>100581</v>
      </c>
    </row>
    <row r="120" spans="1:12" ht="12.75" thickBot="1">
      <c r="A120" s="8"/>
      <c r="J120" s="33">
        <f>J117+J119</f>
        <v>107474</v>
      </c>
      <c r="K120" s="28"/>
      <c r="L120" s="33">
        <f>L117+L119</f>
        <v>121566</v>
      </c>
    </row>
    <row r="121" spans="1:12" ht="12.75" thickTop="1">
      <c r="A121" s="8"/>
      <c r="J121" s="30"/>
      <c r="K121" s="28"/>
      <c r="L121" s="34" t="s">
        <v>100</v>
      </c>
    </row>
    <row r="122" spans="1:12" ht="12">
      <c r="A122" s="8"/>
      <c r="J122" s="30"/>
      <c r="K122" s="28"/>
      <c r="L122" s="34"/>
    </row>
    <row r="123" spans="1:12" ht="12">
      <c r="A123" s="8"/>
      <c r="B123" s="2" t="s">
        <v>65</v>
      </c>
      <c r="C123" s="27" t="s">
        <v>101</v>
      </c>
      <c r="J123" s="30"/>
      <c r="K123" s="28"/>
      <c r="L123" s="35"/>
    </row>
    <row r="124" spans="1:12" ht="12">
      <c r="A124" s="8"/>
      <c r="C124" s="27"/>
      <c r="J124" s="30"/>
      <c r="K124" s="28"/>
      <c r="L124" s="35"/>
    </row>
    <row r="125" spans="1:12" ht="12">
      <c r="A125" s="8"/>
      <c r="C125" s="2" t="s">
        <v>102</v>
      </c>
      <c r="J125" s="30">
        <f>'[1]notes-w'!L61</f>
        <v>8995</v>
      </c>
      <c r="K125" s="28"/>
      <c r="L125" s="29">
        <v>21649</v>
      </c>
    </row>
    <row r="126" spans="1:12" ht="12">
      <c r="A126" s="8"/>
      <c r="J126" s="30"/>
      <c r="K126" s="28"/>
      <c r="L126" s="29"/>
    </row>
    <row r="127" spans="1:12" ht="12">
      <c r="A127" s="9"/>
      <c r="C127" s="5" t="s">
        <v>103</v>
      </c>
      <c r="D127" s="2" t="s">
        <v>104</v>
      </c>
      <c r="J127" s="29"/>
      <c r="K127" s="28"/>
      <c r="L127" s="29"/>
    </row>
    <row r="128" spans="1:12" ht="12">
      <c r="A128" s="9"/>
      <c r="C128" s="5"/>
      <c r="D128" s="2" t="s">
        <v>105</v>
      </c>
      <c r="J128" s="29">
        <f>'[1]notes-w'!L63</f>
        <v>-3303</v>
      </c>
      <c r="K128" s="28"/>
      <c r="L128" s="29">
        <v>-6253</v>
      </c>
    </row>
    <row r="129" spans="1:12" ht="12.75" thickBot="1">
      <c r="A129" s="9"/>
      <c r="C129" s="5"/>
      <c r="J129" s="33">
        <f>SUM(J125:J128)</f>
        <v>5692</v>
      </c>
      <c r="K129" s="28"/>
      <c r="L129" s="33">
        <f>SUM(L125:L128)</f>
        <v>15396</v>
      </c>
    </row>
    <row r="130" spans="1:11" ht="12.75" thickTop="1">
      <c r="A130" s="9"/>
      <c r="K130" s="28"/>
    </row>
    <row r="131" spans="1:12" ht="12">
      <c r="A131" s="9"/>
      <c r="C131" s="2" t="s">
        <v>92</v>
      </c>
      <c r="J131" s="14">
        <f>'[1]notes-w'!L48</f>
        <v>1383</v>
      </c>
      <c r="K131" s="29"/>
      <c r="L131" s="14">
        <f>646+'[1]notes-new'!L112</f>
        <v>2045</v>
      </c>
    </row>
    <row r="132" spans="1:12" ht="12">
      <c r="A132" s="9"/>
      <c r="J132" s="30"/>
      <c r="K132" s="29"/>
      <c r="L132" s="30"/>
    </row>
    <row r="133" spans="1:12" ht="12">
      <c r="A133" s="9"/>
      <c r="C133" s="5" t="s">
        <v>103</v>
      </c>
      <c r="D133" s="2" t="s">
        <v>104</v>
      </c>
      <c r="J133" s="30"/>
      <c r="K133" s="28"/>
      <c r="L133" s="30"/>
    </row>
    <row r="134" spans="1:12" ht="12">
      <c r="A134" s="9"/>
      <c r="C134" s="5"/>
      <c r="D134" s="2" t="s">
        <v>105</v>
      </c>
      <c r="J134" s="30">
        <f>-J111</f>
        <v>-530</v>
      </c>
      <c r="K134" s="28"/>
      <c r="L134" s="30">
        <f>-L111</f>
        <v>-1399</v>
      </c>
    </row>
    <row r="135" spans="1:12" ht="12.75" thickBot="1">
      <c r="A135" s="9"/>
      <c r="J135" s="18">
        <f>SUM(J131:J134)</f>
        <v>853</v>
      </c>
      <c r="L135" s="24">
        <f>SUM(L131:L134)</f>
        <v>646</v>
      </c>
    </row>
    <row r="136" spans="1:12" ht="12.75" thickTop="1">
      <c r="A136" s="9"/>
      <c r="J136" s="20"/>
      <c r="L136" s="25"/>
    </row>
    <row r="137" spans="1:10" ht="12">
      <c r="A137" s="9"/>
      <c r="B137" s="2" t="s">
        <v>106</v>
      </c>
      <c r="C137" s="27" t="s">
        <v>107</v>
      </c>
      <c r="J137" s="20"/>
    </row>
    <row r="138" spans="1:12" ht="12">
      <c r="A138" s="9"/>
      <c r="C138" s="27"/>
      <c r="J138" s="20"/>
      <c r="L138" s="20"/>
    </row>
    <row r="139" spans="1:12" ht="12">
      <c r="A139" s="9"/>
      <c r="C139" s="2" t="s">
        <v>108</v>
      </c>
      <c r="J139" s="20"/>
      <c r="L139" s="20"/>
    </row>
    <row r="140" spans="1:12" ht="12">
      <c r="A140" s="9"/>
      <c r="J140" s="20"/>
      <c r="L140" s="20"/>
    </row>
    <row r="141" spans="1:12" ht="12">
      <c r="A141" s="8" t="s">
        <v>109</v>
      </c>
      <c r="C141" s="2" t="s">
        <v>110</v>
      </c>
      <c r="K141" s="1"/>
      <c r="L141" s="1"/>
    </row>
    <row r="142" spans="1:12" ht="12">
      <c r="A142" s="8"/>
      <c r="J142" s="10" t="s">
        <v>90</v>
      </c>
      <c r="K142" s="1"/>
      <c r="L142" s="10" t="s">
        <v>90</v>
      </c>
    </row>
    <row r="143" spans="1:12" ht="12.75" customHeight="1">
      <c r="A143" s="8"/>
      <c r="H143" s="45" t="s">
        <v>111</v>
      </c>
      <c r="I143" s="45"/>
      <c r="J143" s="45"/>
      <c r="K143" s="1"/>
      <c r="L143" s="11" t="s">
        <v>4</v>
      </c>
    </row>
    <row r="144" spans="1:12" ht="12">
      <c r="A144" s="8"/>
      <c r="H144" s="10"/>
      <c r="I144" s="1"/>
      <c r="J144" s="10" t="s">
        <v>6</v>
      </c>
      <c r="K144" s="1"/>
      <c r="L144" s="10" t="s">
        <v>6</v>
      </c>
    </row>
    <row r="145" spans="1:3" ht="12">
      <c r="A145" s="8"/>
      <c r="C145" s="2" t="s">
        <v>112</v>
      </c>
    </row>
    <row r="146" spans="1:12" ht="12">
      <c r="A146" s="8"/>
      <c r="C146" s="2" t="s">
        <v>113</v>
      </c>
      <c r="H146" s="36"/>
      <c r="I146" s="22"/>
      <c r="J146" s="37">
        <f>'[1]notes-w'!L66</f>
        <v>7845</v>
      </c>
      <c r="K146" s="22"/>
      <c r="L146" s="36">
        <f>9664+2805+13282</f>
        <v>25751</v>
      </c>
    </row>
    <row r="147" spans="1:12" ht="12">
      <c r="A147" s="8"/>
      <c r="H147" s="36"/>
      <c r="I147" s="22"/>
      <c r="J147" s="37"/>
      <c r="K147" s="22"/>
      <c r="L147" s="36"/>
    </row>
    <row r="148" spans="1:12" ht="12">
      <c r="A148" s="8"/>
      <c r="B148" s="6" t="s">
        <v>114</v>
      </c>
      <c r="C148" s="2" t="s">
        <v>112</v>
      </c>
      <c r="H148" s="36"/>
      <c r="I148" s="22"/>
      <c r="J148" s="37"/>
      <c r="K148" s="22"/>
      <c r="L148" s="36"/>
    </row>
    <row r="149" spans="1:12" ht="12">
      <c r="A149" s="8"/>
      <c r="C149" s="2" t="s">
        <v>115</v>
      </c>
      <c r="H149" s="36"/>
      <c r="I149" s="22"/>
      <c r="J149" s="37"/>
      <c r="K149" s="22"/>
      <c r="L149" s="36"/>
    </row>
    <row r="150" spans="1:12" ht="12">
      <c r="A150" s="8"/>
      <c r="C150" s="2" t="s">
        <v>116</v>
      </c>
      <c r="H150" s="36"/>
      <c r="I150" s="22"/>
      <c r="J150" s="37">
        <f>'[1]notes-w'!L68</f>
        <v>14987</v>
      </c>
      <c r="K150" s="22"/>
      <c r="L150" s="36">
        <v>0</v>
      </c>
    </row>
    <row r="151" spans="1:12" ht="12">
      <c r="A151" s="8"/>
      <c r="H151" s="20"/>
      <c r="J151" s="30"/>
      <c r="L151" s="20"/>
    </row>
    <row r="152" spans="1:12" ht="12">
      <c r="A152" s="8"/>
      <c r="B152" s="2" t="s">
        <v>114</v>
      </c>
      <c r="C152" s="2" t="s">
        <v>117</v>
      </c>
      <c r="H152" s="20"/>
      <c r="J152" s="30"/>
      <c r="L152" s="20"/>
    </row>
    <row r="153" spans="1:8" ht="12">
      <c r="A153" s="8"/>
      <c r="C153" s="2" t="s">
        <v>118</v>
      </c>
      <c r="H153" s="36"/>
    </row>
    <row r="154" spans="1:12" ht="12">
      <c r="A154" s="8"/>
      <c r="C154" s="2" t="s">
        <v>119</v>
      </c>
      <c r="H154" s="36"/>
      <c r="J154" s="37">
        <f>'[1]notes-w'!L70</f>
        <v>638</v>
      </c>
      <c r="L154" s="36">
        <v>0</v>
      </c>
    </row>
    <row r="155" spans="1:12" ht="12">
      <c r="A155" s="8"/>
      <c r="H155" s="36"/>
      <c r="J155" s="37"/>
      <c r="L155" s="36"/>
    </row>
    <row r="156" spans="1:12" ht="12">
      <c r="A156" s="8"/>
      <c r="C156" s="2" t="s">
        <v>117</v>
      </c>
      <c r="H156" s="36"/>
      <c r="J156" s="37"/>
      <c r="L156" s="36"/>
    </row>
    <row r="157" spans="1:12" ht="12">
      <c r="A157" s="8"/>
      <c r="C157" s="2" t="s">
        <v>120</v>
      </c>
      <c r="H157" s="36"/>
      <c r="J157" s="37">
        <v>0</v>
      </c>
      <c r="L157" s="36">
        <v>1094</v>
      </c>
    </row>
    <row r="158" spans="1:12" ht="12">
      <c r="A158" s="8"/>
      <c r="H158" s="36"/>
      <c r="J158" s="37"/>
      <c r="L158" s="36"/>
    </row>
    <row r="159" spans="1:12" ht="12">
      <c r="A159" s="8"/>
      <c r="C159" s="2" t="s">
        <v>121</v>
      </c>
      <c r="H159" s="36"/>
      <c r="J159" s="37"/>
      <c r="L159" s="36"/>
    </row>
    <row r="160" spans="1:12" ht="12.75" thickBot="1">
      <c r="A160" s="8"/>
      <c r="C160" s="2" t="s">
        <v>122</v>
      </c>
      <c r="H160" s="36"/>
      <c r="J160" s="38">
        <v>3370</v>
      </c>
      <c r="L160" s="39">
        <v>0</v>
      </c>
    </row>
    <row r="161" spans="1:12" ht="12.75" thickTop="1">
      <c r="A161" s="8"/>
      <c r="C161" s="2" t="s">
        <v>123</v>
      </c>
      <c r="H161" s="36"/>
      <c r="J161" s="37"/>
      <c r="L161" s="36"/>
    </row>
    <row r="162" spans="1:12" ht="12">
      <c r="A162" s="8"/>
      <c r="H162" s="36"/>
      <c r="J162" s="37"/>
      <c r="L162" s="36"/>
    </row>
    <row r="163" spans="1:12" ht="12">
      <c r="A163" s="8"/>
      <c r="B163" s="6" t="s">
        <v>114</v>
      </c>
      <c r="C163" s="2" t="s">
        <v>124</v>
      </c>
      <c r="H163" s="36"/>
      <c r="J163" s="37"/>
      <c r="L163" s="36"/>
    </row>
    <row r="164" spans="1:12" ht="12">
      <c r="A164" s="8"/>
      <c r="C164" s="2" t="s">
        <v>125</v>
      </c>
      <c r="H164" s="36"/>
      <c r="J164" s="37"/>
      <c r="L164" s="36"/>
    </row>
    <row r="165" spans="1:12" ht="12">
      <c r="A165" s="8"/>
      <c r="J165" s="20"/>
      <c r="L165" s="20"/>
    </row>
    <row r="166" spans="1:12" ht="12">
      <c r="A166" s="8"/>
      <c r="C166" s="2" t="s">
        <v>126</v>
      </c>
      <c r="J166" s="20"/>
      <c r="L166" s="20"/>
    </row>
    <row r="167" spans="1:12" ht="12">
      <c r="A167" s="8"/>
      <c r="C167" s="2" t="s">
        <v>127</v>
      </c>
      <c r="J167" s="20"/>
      <c r="L167" s="20"/>
    </row>
    <row r="168" spans="1:12" ht="12">
      <c r="A168" s="8"/>
      <c r="C168" s="2" t="s">
        <v>128</v>
      </c>
      <c r="J168" s="20"/>
      <c r="L168" s="20"/>
    </row>
    <row r="169" spans="1:12" ht="12">
      <c r="A169" s="8"/>
      <c r="C169" s="2" t="s">
        <v>129</v>
      </c>
      <c r="J169" s="20"/>
      <c r="L169" s="20"/>
    </row>
    <row r="170" spans="1:12" ht="12">
      <c r="A170" s="8"/>
      <c r="C170" s="2" t="s">
        <v>130</v>
      </c>
      <c r="J170" s="20"/>
      <c r="L170" s="20"/>
    </row>
    <row r="171" spans="1:12" ht="12">
      <c r="A171" s="8"/>
      <c r="C171" s="2" t="s">
        <v>131</v>
      </c>
      <c r="J171" s="20"/>
      <c r="L171" s="20"/>
    </row>
    <row r="172" spans="1:12" ht="12">
      <c r="A172" s="8"/>
      <c r="C172" s="2" t="s">
        <v>132</v>
      </c>
      <c r="J172" s="20"/>
      <c r="L172" s="20"/>
    </row>
    <row r="173" spans="1:12" ht="12">
      <c r="A173" s="8"/>
      <c r="C173" s="2" t="s">
        <v>133</v>
      </c>
      <c r="J173" s="20"/>
      <c r="L173" s="20"/>
    </row>
    <row r="174" ht="12">
      <c r="A174" s="8"/>
    </row>
    <row r="175" spans="1:3" ht="12">
      <c r="A175" s="8"/>
      <c r="C175" s="2" t="s">
        <v>134</v>
      </c>
    </row>
    <row r="176" spans="1:3" ht="12">
      <c r="A176" s="8"/>
      <c r="C176" s="2" t="s">
        <v>135</v>
      </c>
    </row>
    <row r="177" spans="1:3" ht="12">
      <c r="A177" s="8"/>
      <c r="C177" s="2" t="s">
        <v>136</v>
      </c>
    </row>
    <row r="178" spans="1:12" ht="12.75">
      <c r="A178" s="8"/>
      <c r="L178" s="3"/>
    </row>
    <row r="179" spans="1:3" ht="12">
      <c r="A179" s="8" t="s">
        <v>137</v>
      </c>
      <c r="C179" s="2" t="s">
        <v>138</v>
      </c>
    </row>
    <row r="180" spans="1:3" ht="12">
      <c r="A180" s="9"/>
      <c r="C180" s="2" t="s">
        <v>139</v>
      </c>
    </row>
    <row r="181" ht="12">
      <c r="A181" s="9"/>
    </row>
    <row r="182" ht="12">
      <c r="L182" s="6" t="s">
        <v>140</v>
      </c>
    </row>
    <row r="183" spans="1:3" ht="12">
      <c r="A183" s="8" t="s">
        <v>141</v>
      </c>
      <c r="C183" s="2" t="s">
        <v>142</v>
      </c>
    </row>
    <row r="184" spans="1:3" ht="12">
      <c r="A184" s="8"/>
      <c r="C184" s="2" t="s">
        <v>143</v>
      </c>
    </row>
    <row r="185" ht="12">
      <c r="A185" s="8"/>
    </row>
    <row r="186" spans="1:3" ht="12">
      <c r="A186" s="8" t="s">
        <v>144</v>
      </c>
      <c r="C186" s="2" t="s">
        <v>145</v>
      </c>
    </row>
    <row r="187" spans="1:12" ht="12">
      <c r="A187" s="9"/>
      <c r="C187" s="2" t="s">
        <v>146</v>
      </c>
      <c r="H187" s="9"/>
      <c r="I187" s="9"/>
      <c r="J187" s="9"/>
      <c r="K187" s="9"/>
      <c r="L187" s="9"/>
    </row>
    <row r="188" spans="1:12" ht="12">
      <c r="A188" s="9"/>
      <c r="H188" s="10"/>
      <c r="I188" s="10"/>
      <c r="J188" s="10" t="s">
        <v>147</v>
      </c>
      <c r="K188" s="10"/>
      <c r="L188" s="10" t="s">
        <v>148</v>
      </c>
    </row>
    <row r="189" spans="1:12" ht="12">
      <c r="A189" s="9"/>
      <c r="H189" s="10"/>
      <c r="I189" s="10"/>
      <c r="J189" s="10" t="s">
        <v>149</v>
      </c>
      <c r="K189" s="10"/>
      <c r="L189" s="10" t="s">
        <v>150</v>
      </c>
    </row>
    <row r="190" spans="1:12" ht="12">
      <c r="A190" s="9"/>
      <c r="H190" s="10" t="s">
        <v>5</v>
      </c>
      <c r="I190" s="10"/>
      <c r="J190" s="10" t="s">
        <v>24</v>
      </c>
      <c r="K190" s="10"/>
      <c r="L190" s="10" t="s">
        <v>151</v>
      </c>
    </row>
    <row r="191" spans="1:12" ht="12">
      <c r="A191" s="9"/>
      <c r="C191" s="27" t="s">
        <v>152</v>
      </c>
      <c r="H191" s="10" t="s">
        <v>6</v>
      </c>
      <c r="I191" s="10"/>
      <c r="J191" s="10" t="s">
        <v>6</v>
      </c>
      <c r="K191" s="10"/>
      <c r="L191" s="10" t="s">
        <v>6</v>
      </c>
    </row>
    <row r="192" spans="1:12" ht="12">
      <c r="A192" s="9"/>
      <c r="L192" s="28"/>
    </row>
    <row r="193" spans="1:12" ht="12">
      <c r="A193" s="9"/>
      <c r="C193" s="2" t="s">
        <v>153</v>
      </c>
      <c r="H193" s="14">
        <f>'[1]notes-w'!L75</f>
        <v>103391</v>
      </c>
      <c r="J193" s="14">
        <f>'[1]notes-w'!L84</f>
        <v>6305</v>
      </c>
      <c r="L193" s="30">
        <f>'[1]notes-w'!L93</f>
        <v>67080</v>
      </c>
    </row>
    <row r="194" spans="1:12" ht="12">
      <c r="A194" s="9"/>
      <c r="C194" s="2" t="s">
        <v>154</v>
      </c>
      <c r="H194" s="14">
        <f>'[1]notes-w'!L76</f>
        <v>16543</v>
      </c>
      <c r="J194" s="14">
        <f>'[1]notes-w'!L85</f>
        <v>132</v>
      </c>
      <c r="L194" s="30">
        <f>'[1]notes-w'!L94</f>
        <v>64310</v>
      </c>
    </row>
    <row r="195" spans="1:12" ht="12">
      <c r="A195" s="9"/>
      <c r="C195" s="2" t="s">
        <v>155</v>
      </c>
      <c r="H195" s="14">
        <f>'[1]notes-w'!L77</f>
        <v>21368</v>
      </c>
      <c r="J195" s="14">
        <f>'[1]notes-w'!L86</f>
        <v>9071</v>
      </c>
      <c r="L195" s="30">
        <f>'[1]notes-w'!L95</f>
        <v>164938</v>
      </c>
    </row>
    <row r="196" spans="1:12" ht="12">
      <c r="A196" s="9"/>
      <c r="C196" s="2" t="s">
        <v>156</v>
      </c>
      <c r="H196" s="14">
        <f>'[1]notes-w'!L78</f>
        <v>36300</v>
      </c>
      <c r="J196" s="14">
        <f>'[1]notes-w'!L87</f>
        <v>7373</v>
      </c>
      <c r="L196" s="30">
        <f>'[1]notes-w'!L96</f>
        <v>156675</v>
      </c>
    </row>
    <row r="197" spans="1:12" ht="12">
      <c r="A197" s="9"/>
      <c r="C197" s="2" t="s">
        <v>157</v>
      </c>
      <c r="H197" s="16">
        <f>'[1]notes-w'!L79</f>
        <v>3919</v>
      </c>
      <c r="J197" s="16">
        <f>'[1]notes-w'!L88</f>
        <v>1653</v>
      </c>
      <c r="L197" s="31">
        <f>'[1]notes-w'!L97</f>
        <v>468758</v>
      </c>
    </row>
    <row r="198" spans="1:12" ht="12">
      <c r="A198" s="9"/>
      <c r="H198" s="14">
        <f>SUM(H193:H197)</f>
        <v>181521</v>
      </c>
      <c r="J198" s="14">
        <f>SUM(J193:J197)</f>
        <v>24534</v>
      </c>
      <c r="L198" s="40">
        <f>SUM(L193:L197)</f>
        <v>921761</v>
      </c>
    </row>
    <row r="199" spans="1:12" ht="12">
      <c r="A199" s="9"/>
      <c r="C199" s="2" t="s">
        <v>158</v>
      </c>
      <c r="H199" s="14">
        <v>0</v>
      </c>
      <c r="J199" s="14">
        <f>'[1]cpl-cumulative'!O30</f>
        <v>8857</v>
      </c>
      <c r="L199" s="40">
        <v>0</v>
      </c>
    </row>
    <row r="200" spans="1:12" ht="12">
      <c r="A200" s="9"/>
      <c r="C200" s="2" t="s">
        <v>159</v>
      </c>
      <c r="H200" s="14">
        <v>0</v>
      </c>
      <c r="J200" s="14">
        <f>-66-58-59-53</f>
        <v>-236</v>
      </c>
      <c r="L200" s="40">
        <v>0</v>
      </c>
    </row>
    <row r="201" spans="1:12" ht="12">
      <c r="A201" s="9"/>
      <c r="C201" s="2" t="s">
        <v>160</v>
      </c>
      <c r="H201" s="14">
        <f>'[1]notes-w'!L80</f>
        <v>-1692</v>
      </c>
      <c r="J201" s="14">
        <v>-3292</v>
      </c>
      <c r="L201" s="30">
        <f>'[1]notes-w'!L98</f>
        <v>-295930</v>
      </c>
    </row>
    <row r="202" spans="1:12" ht="12.75" thickBot="1">
      <c r="A202" s="9"/>
      <c r="H202" s="18">
        <f>SUM(H198:H201)</f>
        <v>179829</v>
      </c>
      <c r="J202" s="18">
        <f>SUM(J198:J201)</f>
        <v>29863</v>
      </c>
      <c r="L202" s="33">
        <f>'[1]notes-w'!L99</f>
        <v>625831</v>
      </c>
    </row>
    <row r="203" ht="12.75" thickTop="1">
      <c r="A203" s="9"/>
    </row>
    <row r="204" spans="1:3" ht="12">
      <c r="A204" s="9"/>
      <c r="C204" s="2" t="s">
        <v>161</v>
      </c>
    </row>
    <row r="205" ht="12">
      <c r="A205" s="9"/>
    </row>
    <row r="206" spans="1:14" ht="12">
      <c r="A206" s="41" t="s">
        <v>162</v>
      </c>
      <c r="C206" s="28" t="s">
        <v>163</v>
      </c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</row>
    <row r="207" spans="1:14" ht="12">
      <c r="A207" s="8"/>
      <c r="C207" s="28" t="s">
        <v>164</v>
      </c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</row>
    <row r="208" spans="1:14" ht="12">
      <c r="A208" s="8"/>
      <c r="C208" s="28" t="s">
        <v>219</v>
      </c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2">
      <c r="A209" s="8"/>
      <c r="C209" s="28" t="s">
        <v>220</v>
      </c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2">
      <c r="A210" s="9"/>
      <c r="C210" s="28" t="s">
        <v>218</v>
      </c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">
      <c r="A211" s="9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2">
      <c r="A212" s="41" t="s">
        <v>165</v>
      </c>
      <c r="C212" s="28" t="s">
        <v>166</v>
      </c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">
      <c r="A213" s="8"/>
      <c r="C213" s="28" t="s">
        <v>167</v>
      </c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2">
      <c r="A214" s="8"/>
      <c r="C214" s="28" t="s">
        <v>168</v>
      </c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2">
      <c r="A215" s="8"/>
      <c r="C215" s="28" t="s">
        <v>169</v>
      </c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12">
      <c r="A216" s="9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3" ht="12">
      <c r="A217" s="9"/>
      <c r="C217" s="2" t="s">
        <v>170</v>
      </c>
    </row>
    <row r="218" spans="1:3" ht="12">
      <c r="A218" s="9"/>
      <c r="C218" s="2" t="s">
        <v>171</v>
      </c>
    </row>
    <row r="219" spans="1:3" ht="12">
      <c r="A219" s="9"/>
      <c r="C219" s="2" t="s">
        <v>172</v>
      </c>
    </row>
    <row r="220" ht="12">
      <c r="A220" s="9"/>
    </row>
    <row r="221" spans="1:3" ht="12">
      <c r="A221" s="8" t="s">
        <v>173</v>
      </c>
      <c r="C221" s="2" t="s">
        <v>174</v>
      </c>
    </row>
    <row r="222" spans="1:3" ht="12">
      <c r="A222" s="9"/>
      <c r="C222" s="2" t="s">
        <v>175</v>
      </c>
    </row>
    <row r="223" spans="1:3" ht="12">
      <c r="A223" s="9"/>
      <c r="C223" s="2" t="s">
        <v>176</v>
      </c>
    </row>
    <row r="224" ht="12">
      <c r="A224" s="9"/>
    </row>
    <row r="225" spans="1:3" ht="12">
      <c r="A225" s="9"/>
      <c r="C225" s="2" t="s">
        <v>177</v>
      </c>
    </row>
    <row r="226" spans="1:3" ht="12">
      <c r="A226" s="9"/>
      <c r="C226" s="2" t="s">
        <v>178</v>
      </c>
    </row>
    <row r="227" spans="1:3" ht="12">
      <c r="A227" s="9"/>
      <c r="C227" s="2" t="s">
        <v>179</v>
      </c>
    </row>
    <row r="228" spans="1:3" ht="12">
      <c r="A228" s="9"/>
      <c r="C228" s="2" t="s">
        <v>180</v>
      </c>
    </row>
    <row r="229" ht="12">
      <c r="A229" s="9"/>
    </row>
    <row r="230" spans="1:3" ht="12">
      <c r="A230" s="9"/>
      <c r="C230" s="2" t="s">
        <v>181</v>
      </c>
    </row>
    <row r="231" spans="1:3" ht="12">
      <c r="A231" s="9"/>
      <c r="C231" s="2" t="s">
        <v>182</v>
      </c>
    </row>
    <row r="232" spans="1:3" ht="12">
      <c r="A232" s="9"/>
      <c r="C232" s="2" t="s">
        <v>183</v>
      </c>
    </row>
    <row r="233" spans="1:3" ht="12">
      <c r="A233" s="9"/>
      <c r="C233" s="2" t="s">
        <v>184</v>
      </c>
    </row>
    <row r="234" spans="1:3" ht="12">
      <c r="A234" s="9"/>
      <c r="C234" s="2" t="s">
        <v>185</v>
      </c>
    </row>
    <row r="235" ht="12">
      <c r="A235" s="9"/>
    </row>
    <row r="236" spans="1:3" ht="12">
      <c r="A236" s="9"/>
      <c r="C236" s="2" t="s">
        <v>186</v>
      </c>
    </row>
    <row r="237" spans="1:3" ht="12">
      <c r="A237" s="9"/>
      <c r="C237" s="2" t="s">
        <v>187</v>
      </c>
    </row>
    <row r="238" spans="1:3" ht="12">
      <c r="A238" s="9"/>
      <c r="C238" s="2" t="s">
        <v>188</v>
      </c>
    </row>
    <row r="239" ht="12">
      <c r="A239" s="9"/>
    </row>
    <row r="240" spans="1:3" ht="12">
      <c r="A240" s="8" t="s">
        <v>189</v>
      </c>
      <c r="C240" s="2" t="s">
        <v>190</v>
      </c>
    </row>
    <row r="241" spans="1:3" ht="12">
      <c r="A241" s="8"/>
      <c r="C241" s="2" t="s">
        <v>191</v>
      </c>
    </row>
    <row r="242" spans="1:3" ht="12">
      <c r="A242" s="8"/>
      <c r="C242" s="2" t="s">
        <v>192</v>
      </c>
    </row>
    <row r="243" ht="12">
      <c r="A243" s="8"/>
    </row>
    <row r="244" spans="1:12" ht="12">
      <c r="A244" s="8"/>
      <c r="L244" s="6" t="s">
        <v>193</v>
      </c>
    </row>
    <row r="245" ht="10.5" customHeight="1">
      <c r="A245" s="9"/>
    </row>
    <row r="246" spans="1:3" ht="12">
      <c r="A246" s="8" t="s">
        <v>194</v>
      </c>
      <c r="C246" s="2" t="s">
        <v>195</v>
      </c>
    </row>
    <row r="247" spans="1:3" ht="12">
      <c r="A247" s="9"/>
      <c r="C247" s="2" t="s">
        <v>196</v>
      </c>
    </row>
    <row r="248" spans="1:3" ht="12">
      <c r="A248" s="9"/>
      <c r="C248" s="2" t="s">
        <v>197</v>
      </c>
    </row>
    <row r="249" ht="12">
      <c r="A249" s="9"/>
    </row>
    <row r="250" spans="1:3" ht="12">
      <c r="A250" s="8" t="s">
        <v>198</v>
      </c>
      <c r="C250" s="2" t="s">
        <v>199</v>
      </c>
    </row>
    <row r="251" spans="1:3" ht="12">
      <c r="A251" s="9"/>
      <c r="C251" s="2" t="s">
        <v>200</v>
      </c>
    </row>
    <row r="252" ht="12">
      <c r="A252" s="9"/>
    </row>
    <row r="253" spans="1:3" ht="12">
      <c r="A253" s="8" t="s">
        <v>201</v>
      </c>
      <c r="C253" s="2" t="s">
        <v>202</v>
      </c>
    </row>
    <row r="254" spans="1:3" ht="12">
      <c r="A254" s="8"/>
      <c r="C254" s="2" t="s">
        <v>203</v>
      </c>
    </row>
    <row r="255" spans="1:3" ht="12">
      <c r="A255" s="8"/>
      <c r="C255" s="2" t="s">
        <v>204</v>
      </c>
    </row>
    <row r="256" ht="12">
      <c r="A256" s="8"/>
    </row>
    <row r="257" spans="1:3" ht="12">
      <c r="A257" s="8"/>
      <c r="C257" s="2" t="s">
        <v>205</v>
      </c>
    </row>
    <row r="258" spans="1:3" ht="12">
      <c r="A258" s="8"/>
      <c r="C258" s="2" t="s">
        <v>206</v>
      </c>
    </row>
    <row r="259" ht="12">
      <c r="A259" s="9"/>
    </row>
    <row r="260" spans="1:3" ht="12">
      <c r="A260" s="8" t="s">
        <v>207</v>
      </c>
      <c r="C260" s="2" t="s">
        <v>208</v>
      </c>
    </row>
    <row r="261" spans="1:3" ht="12">
      <c r="A261" s="8"/>
      <c r="C261" s="2" t="s">
        <v>209</v>
      </c>
    </row>
    <row r="262" spans="1:3" ht="12">
      <c r="A262" s="8"/>
      <c r="C262" s="2" t="s">
        <v>210</v>
      </c>
    </row>
    <row r="263" spans="1:3" ht="12">
      <c r="A263" s="9"/>
      <c r="C263" s="2" t="s">
        <v>211</v>
      </c>
    </row>
    <row r="264" ht="12">
      <c r="A264" s="9"/>
    </row>
    <row r="265" spans="1:3" ht="12">
      <c r="A265" s="9"/>
      <c r="C265" s="2" t="s">
        <v>212</v>
      </c>
    </row>
    <row r="266" spans="1:3" ht="12">
      <c r="A266" s="9"/>
      <c r="C266" s="2" t="s">
        <v>213</v>
      </c>
    </row>
    <row r="267" ht="12">
      <c r="A267" s="9"/>
    </row>
    <row r="268" ht="12">
      <c r="A268" s="9"/>
    </row>
    <row r="269" ht="12">
      <c r="A269" s="9"/>
    </row>
    <row r="270" ht="12">
      <c r="A270" s="9"/>
    </row>
    <row r="271" ht="12">
      <c r="A271" s="9"/>
    </row>
    <row r="272" ht="12">
      <c r="A272" s="42" t="s">
        <v>214</v>
      </c>
    </row>
    <row r="273" ht="12">
      <c r="A273" s="9"/>
    </row>
    <row r="274" ht="12">
      <c r="A274" s="9"/>
    </row>
    <row r="275" ht="12">
      <c r="A275" s="9"/>
    </row>
    <row r="276" ht="12">
      <c r="A276" s="43" t="s">
        <v>215</v>
      </c>
    </row>
    <row r="277" ht="12">
      <c r="A277" s="42" t="s">
        <v>216</v>
      </c>
    </row>
    <row r="278" ht="12">
      <c r="A278" s="42"/>
    </row>
    <row r="279" ht="12">
      <c r="A279" s="42" t="s">
        <v>217</v>
      </c>
    </row>
    <row r="280" ht="12">
      <c r="A280" s="44" t="s">
        <v>221</v>
      </c>
    </row>
    <row r="281" ht="12">
      <c r="A281" s="42"/>
    </row>
    <row r="282" ht="12">
      <c r="A282" s="42"/>
    </row>
    <row r="283" ht="12">
      <c r="A283" s="42"/>
    </row>
    <row r="284" ht="12">
      <c r="A284" s="9"/>
    </row>
    <row r="285" ht="12">
      <c r="A285" s="9"/>
    </row>
    <row r="286" ht="12">
      <c r="A286" s="9"/>
    </row>
    <row r="287" ht="12">
      <c r="A287" s="9"/>
    </row>
    <row r="288" ht="12">
      <c r="A288" s="9"/>
    </row>
    <row r="289" ht="12">
      <c r="A289" s="9"/>
    </row>
    <row r="290" ht="12">
      <c r="A290" s="9"/>
    </row>
    <row r="291" ht="12">
      <c r="A291" s="9"/>
    </row>
    <row r="292" ht="12">
      <c r="A292" s="9"/>
    </row>
    <row r="293" ht="12">
      <c r="A293" s="9"/>
    </row>
    <row r="294" ht="12">
      <c r="A294" s="9"/>
    </row>
    <row r="295" ht="12">
      <c r="A295" s="9"/>
    </row>
    <row r="296" ht="12">
      <c r="A296" s="9"/>
    </row>
    <row r="297" ht="12">
      <c r="A297" s="9"/>
    </row>
    <row r="298" ht="12">
      <c r="A298" s="9"/>
    </row>
    <row r="299" ht="12">
      <c r="A299" s="9"/>
    </row>
    <row r="300" ht="12">
      <c r="A300" s="9"/>
    </row>
    <row r="301" ht="12">
      <c r="A301" s="9"/>
    </row>
    <row r="302" ht="12">
      <c r="A302" s="9"/>
    </row>
    <row r="303" ht="12">
      <c r="A303" s="9"/>
    </row>
    <row r="304" ht="12">
      <c r="A304" s="9"/>
    </row>
    <row r="305" ht="12">
      <c r="A305" s="9"/>
    </row>
    <row r="306" ht="12">
      <c r="A306" s="9"/>
    </row>
    <row r="307" ht="12">
      <c r="A307" s="9"/>
    </row>
    <row r="308" ht="12">
      <c r="A308" s="9"/>
    </row>
    <row r="309" ht="12">
      <c r="A309" s="9"/>
    </row>
    <row r="310" ht="12">
      <c r="A310" s="9"/>
    </row>
    <row r="311" ht="12">
      <c r="A311" s="9"/>
    </row>
    <row r="312" ht="12">
      <c r="A312" s="9"/>
    </row>
    <row r="313" ht="12">
      <c r="A313" s="9"/>
    </row>
    <row r="314" ht="12">
      <c r="A314" s="9"/>
    </row>
    <row r="315" ht="12">
      <c r="A315" s="9"/>
    </row>
    <row r="316" ht="12">
      <c r="A316" s="9"/>
    </row>
    <row r="317" ht="12">
      <c r="A317" s="9"/>
    </row>
    <row r="318" ht="12">
      <c r="A318" s="9"/>
    </row>
    <row r="319" ht="12">
      <c r="A319" s="9"/>
    </row>
    <row r="320" ht="12">
      <c r="A320" s="9"/>
    </row>
    <row r="321" ht="12">
      <c r="A321" s="9"/>
    </row>
    <row r="322" ht="12">
      <c r="A322" s="9"/>
    </row>
    <row r="323" ht="12">
      <c r="A323" s="9"/>
    </row>
    <row r="324" ht="12">
      <c r="A324" s="9"/>
    </row>
    <row r="325" ht="12">
      <c r="A325" s="9"/>
    </row>
    <row r="326" ht="12">
      <c r="A326" s="9"/>
    </row>
    <row r="327" ht="12">
      <c r="A327" s="9"/>
    </row>
    <row r="328" ht="12">
      <c r="A328" s="9"/>
    </row>
    <row r="329" ht="12">
      <c r="A329" s="9"/>
    </row>
    <row r="330" ht="12">
      <c r="A330" s="9"/>
    </row>
    <row r="331" ht="12">
      <c r="A331" s="9"/>
    </row>
    <row r="332" ht="12">
      <c r="A332" s="9"/>
    </row>
    <row r="333" ht="12">
      <c r="A333" s="9"/>
    </row>
    <row r="334" ht="12">
      <c r="A334" s="9"/>
    </row>
    <row r="335" ht="12">
      <c r="A335" s="9"/>
    </row>
    <row r="336" ht="12">
      <c r="A336" s="9"/>
    </row>
    <row r="337" ht="12">
      <c r="A337" s="9"/>
    </row>
    <row r="338" ht="12">
      <c r="A338" s="9"/>
    </row>
    <row r="339" ht="12">
      <c r="A339" s="9"/>
    </row>
    <row r="340" ht="12">
      <c r="A340" s="9"/>
    </row>
    <row r="341" ht="12">
      <c r="A341" s="9"/>
    </row>
    <row r="342" ht="12">
      <c r="A342" s="9"/>
    </row>
    <row r="343" ht="12">
      <c r="A343" s="9"/>
    </row>
    <row r="344" ht="12">
      <c r="A344" s="9"/>
    </row>
    <row r="345" ht="12">
      <c r="A345" s="9"/>
    </row>
    <row r="346" ht="12">
      <c r="A346" s="9"/>
    </row>
    <row r="347" ht="12">
      <c r="A347" s="9"/>
    </row>
    <row r="348" ht="12">
      <c r="A348" s="9"/>
    </row>
    <row r="349" ht="12">
      <c r="A349" s="9"/>
    </row>
    <row r="350" ht="12">
      <c r="A350" s="9"/>
    </row>
    <row r="351" ht="12">
      <c r="A351" s="9"/>
    </row>
    <row r="352" ht="12">
      <c r="A352" s="9"/>
    </row>
    <row r="353" ht="12">
      <c r="A353" s="9"/>
    </row>
    <row r="354" ht="12">
      <c r="A354" s="9"/>
    </row>
    <row r="355" ht="12">
      <c r="A355" s="9"/>
    </row>
    <row r="356" ht="12">
      <c r="A356" s="9"/>
    </row>
    <row r="357" ht="12">
      <c r="A357" s="9"/>
    </row>
    <row r="358" ht="12">
      <c r="A358" s="9"/>
    </row>
    <row r="359" ht="12">
      <c r="A359" s="9"/>
    </row>
    <row r="360" ht="12">
      <c r="A360" s="9"/>
    </row>
    <row r="361" ht="12">
      <c r="A361" s="9"/>
    </row>
    <row r="362" ht="12">
      <c r="A362" s="9"/>
    </row>
    <row r="363" ht="12">
      <c r="A363" s="9"/>
    </row>
    <row r="364" ht="12">
      <c r="A364" s="9"/>
    </row>
    <row r="365" ht="12">
      <c r="A365" s="9"/>
    </row>
    <row r="366" ht="12">
      <c r="A366" s="9"/>
    </row>
    <row r="367" ht="12">
      <c r="A367" s="9"/>
    </row>
    <row r="368" ht="12">
      <c r="A368" s="9"/>
    </row>
    <row r="369" ht="12">
      <c r="A369" s="9"/>
    </row>
    <row r="370" ht="12">
      <c r="A370" s="9"/>
    </row>
    <row r="371" ht="12">
      <c r="A371" s="9"/>
    </row>
    <row r="372" ht="12">
      <c r="A372" s="9"/>
    </row>
    <row r="373" ht="12">
      <c r="A373" s="9"/>
    </row>
    <row r="374" ht="12">
      <c r="A374" s="9"/>
    </row>
    <row r="375" ht="12">
      <c r="A375" s="9"/>
    </row>
    <row r="376" ht="12">
      <c r="A376" s="9"/>
    </row>
    <row r="377" ht="12">
      <c r="A377" s="9"/>
    </row>
    <row r="378" ht="12">
      <c r="A378" s="9"/>
    </row>
    <row r="379" ht="12">
      <c r="A379" s="9"/>
    </row>
    <row r="380" ht="12">
      <c r="A380" s="9"/>
    </row>
    <row r="381" ht="12">
      <c r="A381" s="9"/>
    </row>
    <row r="382" ht="12">
      <c r="A382" s="9"/>
    </row>
    <row r="383" ht="12">
      <c r="A383" s="9"/>
    </row>
    <row r="384" ht="12">
      <c r="A384" s="9"/>
    </row>
    <row r="385" ht="12">
      <c r="A385" s="9"/>
    </row>
    <row r="386" ht="12">
      <c r="A386" s="9"/>
    </row>
    <row r="387" ht="12">
      <c r="A387" s="9"/>
    </row>
    <row r="388" ht="12">
      <c r="A388" s="9"/>
    </row>
    <row r="389" ht="12">
      <c r="A389" s="9"/>
    </row>
    <row r="390" ht="12">
      <c r="A390" s="9"/>
    </row>
    <row r="391" ht="12">
      <c r="A391" s="9"/>
    </row>
    <row r="392" ht="12">
      <c r="A392" s="9"/>
    </row>
    <row r="393" ht="12">
      <c r="A393" s="9"/>
    </row>
    <row r="394" ht="12">
      <c r="A394" s="9"/>
    </row>
    <row r="395" ht="12">
      <c r="A395" s="9"/>
    </row>
    <row r="396" ht="12">
      <c r="A396" s="9"/>
    </row>
    <row r="397" ht="12">
      <c r="A397" s="9"/>
    </row>
    <row r="398" ht="12">
      <c r="A398" s="9"/>
    </row>
    <row r="399" ht="12">
      <c r="A399" s="9"/>
    </row>
    <row r="400" ht="12">
      <c r="A400" s="9"/>
    </row>
    <row r="401" ht="12">
      <c r="A401" s="9"/>
    </row>
    <row r="402" ht="12">
      <c r="A402" s="9"/>
    </row>
    <row r="403" ht="12">
      <c r="A403" s="9"/>
    </row>
    <row r="404" ht="12">
      <c r="A404" s="9"/>
    </row>
    <row r="405" ht="12">
      <c r="A405" s="9"/>
    </row>
    <row r="406" ht="12">
      <c r="A406" s="9"/>
    </row>
    <row r="407" ht="12">
      <c r="A407" s="9"/>
    </row>
    <row r="408" ht="12">
      <c r="A408" s="9"/>
    </row>
    <row r="409" ht="12">
      <c r="A409" s="9"/>
    </row>
    <row r="410" ht="12">
      <c r="A410" s="9"/>
    </row>
    <row r="411" ht="12">
      <c r="A411" s="9"/>
    </row>
    <row r="412" ht="12">
      <c r="A412" s="9"/>
    </row>
    <row r="413" ht="12">
      <c r="A413" s="9"/>
    </row>
  </sheetData>
  <mergeCells count="1">
    <mergeCell ref="H143:J143"/>
  </mergeCells>
  <printOptions/>
  <pageMargins left="0.55" right="0.31" top="1" bottom="0.51" header="0.5" footer="0.35"/>
  <pageSetup orientation="portrait" paperSize="9" r:id="rId1"/>
  <rowBreaks count="4" manualBreakCount="4">
    <brk id="59" max="255" man="1"/>
    <brk id="120" max="255" man="1"/>
    <brk id="181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 &amp; Co</cp:lastModifiedBy>
  <cp:lastPrinted>2002-02-27T07:14:20Z</cp:lastPrinted>
  <dcterms:created xsi:type="dcterms:W3CDTF">2002-02-26T05:57:17Z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